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6225"/>
  </bookViews>
  <sheets>
    <sheet name="prijmy_2014" sheetId="16" r:id="rId1"/>
  </sheets>
  <definedNames>
    <definedName name="date">#REF!</definedName>
    <definedName name="_xlnm.Print_Area" localSheetId="0">prijmy_2014!$A$1:$G$79</definedName>
  </definedNames>
  <calcPr calcId="125725"/>
</workbook>
</file>

<file path=xl/calcChain.xml><?xml version="1.0" encoding="utf-8"?>
<calcChain xmlns="http://schemas.openxmlformats.org/spreadsheetml/2006/main">
  <c r="D96" i="16"/>
  <c r="C96"/>
  <c r="D95"/>
  <c r="E94"/>
  <c r="E96" s="1"/>
  <c r="D94"/>
  <c r="C94"/>
  <c r="C95" s="1"/>
  <c r="B94"/>
  <c r="B96" s="1"/>
  <c r="F93"/>
  <c r="F92"/>
  <c r="F91"/>
  <c r="F90"/>
  <c r="F89"/>
  <c r="F88"/>
  <c r="F87"/>
  <c r="F86"/>
  <c r="F85"/>
  <c r="F84"/>
  <c r="F83"/>
  <c r="F82"/>
  <c r="F94" s="1"/>
  <c r="F96" l="1"/>
  <c r="F95"/>
  <c r="E95"/>
  <c r="B95"/>
  <c r="F73" l="1"/>
  <c r="F74"/>
  <c r="F75"/>
  <c r="F71" l="1"/>
  <c r="F72"/>
  <c r="F70" l="1"/>
  <c r="F69"/>
  <c r="F68"/>
  <c r="F67"/>
  <c r="F66"/>
  <c r="E76" l="1"/>
  <c r="D76"/>
  <c r="C76"/>
  <c r="B76"/>
  <c r="F65"/>
  <c r="F64"/>
  <c r="E58"/>
  <c r="D58"/>
  <c r="C58"/>
  <c r="B58"/>
  <c r="F57"/>
  <c r="F56"/>
  <c r="F55"/>
  <c r="F54"/>
  <c r="F53"/>
  <c r="F52"/>
  <c r="F51"/>
  <c r="F50"/>
  <c r="F49"/>
  <c r="F48"/>
  <c r="F47"/>
  <c r="F46"/>
  <c r="E41"/>
  <c r="D41"/>
  <c r="C41"/>
  <c r="C59" s="1"/>
  <c r="B41"/>
  <c r="F40"/>
  <c r="F39"/>
  <c r="F38"/>
  <c r="F37"/>
  <c r="F36"/>
  <c r="F35"/>
  <c r="F34"/>
  <c r="F33"/>
  <c r="F32"/>
  <c r="F31"/>
  <c r="F30"/>
  <c r="F29"/>
  <c r="E24"/>
  <c r="E42" s="1"/>
  <c r="D24"/>
  <c r="D25" s="1"/>
  <c r="C24"/>
  <c r="C42" s="1"/>
  <c r="B24"/>
  <c r="B60" s="1"/>
  <c r="F23"/>
  <c r="F22"/>
  <c r="F21"/>
  <c r="F20"/>
  <c r="F19"/>
  <c r="D59" l="1"/>
  <c r="D78"/>
  <c r="D77"/>
  <c r="E78"/>
  <c r="E77"/>
  <c r="B77"/>
  <c r="F76"/>
  <c r="B42"/>
  <c r="E25"/>
  <c r="E60"/>
  <c r="F41"/>
  <c r="F58"/>
  <c r="B59"/>
  <c r="C78"/>
  <c r="C60"/>
  <c r="F24"/>
  <c r="F25" s="1"/>
  <c r="C25"/>
  <c r="D42"/>
  <c r="E59"/>
  <c r="D60"/>
  <c r="C77"/>
  <c r="B25"/>
  <c r="B78"/>
  <c r="F78" l="1"/>
  <c r="F77"/>
  <c r="F60"/>
  <c r="F59"/>
  <c r="F42"/>
</calcChain>
</file>

<file path=xl/sharedStrings.xml><?xml version="1.0" encoding="utf-8"?>
<sst xmlns="http://schemas.openxmlformats.org/spreadsheetml/2006/main" count="131" uniqueCount="51">
  <si>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</si>
  <si>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</si>
  <si>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</si>
  <si>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</si>
  <si>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</si>
  <si>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</si>
  <si>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</si>
  <si>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</si>
  <si>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</si>
  <si>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</si>
  <si>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</si>
  <si>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</si>
  <si>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</t>
  </si>
  <si>
    <t>platby stát (Kč)</t>
  </si>
  <si>
    <t>p. pojištěnců</t>
  </si>
  <si>
    <t>p. poj. stát</t>
  </si>
  <si>
    <t>příjem ZP (Kč)</t>
  </si>
  <si>
    <t xml:space="preserve"> </t>
  </si>
  <si>
    <t>celkem 2008</t>
  </si>
  <si>
    <t>Rok 2008</t>
  </si>
  <si>
    <t>2009/2008 v %</t>
  </si>
  <si>
    <t>2008/2007 v %</t>
  </si>
  <si>
    <t>celkem 2009</t>
  </si>
  <si>
    <t>Rok 2010</t>
  </si>
  <si>
    <t>celkem 2010</t>
  </si>
  <si>
    <t>2010/2009 v %</t>
  </si>
  <si>
    <t>Rok 2011</t>
  </si>
  <si>
    <t>celkem 2011</t>
  </si>
  <si>
    <t>2011/2010 v %</t>
  </si>
  <si>
    <t>723 Kč</t>
  </si>
  <si>
    <t>celkem 2012</t>
  </si>
  <si>
    <t>2012/2011 v %</t>
  </si>
  <si>
    <t>2012/2010 v %</t>
  </si>
  <si>
    <t>celkem 2013</t>
  </si>
  <si>
    <t>2013/2012 v %</t>
  </si>
  <si>
    <t>2013/2011 v %</t>
  </si>
  <si>
    <t>Platba státu:</t>
  </si>
  <si>
    <t>výběr pojistného (Kč)</t>
  </si>
  <si>
    <t>předsunutá platba 4 mld. Kč</t>
  </si>
  <si>
    <t>Rok 2012</t>
  </si>
  <si>
    <t>vratka PP</t>
  </si>
  <si>
    <t>723 Kč (787 Kč od 11/2013)</t>
  </si>
  <si>
    <t>787 Kč</t>
  </si>
  <si>
    <t>Rok 2014 - skutečnost</t>
  </si>
  <si>
    <t>Rok 2013</t>
  </si>
  <si>
    <t>Vývoj příjmů veřejného zdravotního pojištění v ČR v roce 2014</t>
  </si>
  <si>
    <t>celkem 2014</t>
  </si>
  <si>
    <t>2014/2013 v %</t>
  </si>
  <si>
    <t>2014/2012 v %</t>
  </si>
  <si>
    <t>předsunutá platba 4,8 mld. Kč</t>
  </si>
  <si>
    <t xml:space="preserve">zdroj:  Podklad Analytické komise pro dohodovací řízení na rok 2015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</si>
</sst>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u/>
      <sz val="16"/>
      <name val="Arial CE"/>
      <charset val="238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4" fillId="0" borderId="0" xfId="0" applyFont="1"/>
    <xf numFmtId="3" fontId="0" fillId="0" borderId="5" xfId="0" applyNumberFormat="1" applyBorder="1" applyAlignment="1">
      <alignment horizontal="right"/>
    </xf>
    <xf numFmtId="0" fontId="0" fillId="0" borderId="7" xfId="0" applyBorder="1"/>
    <xf numFmtId="3" fontId="0" fillId="0" borderId="8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0" fillId="2" borderId="17" xfId="0" applyFill="1" applyBorder="1"/>
    <xf numFmtId="0" fontId="3" fillId="0" borderId="0" xfId="0" applyFont="1"/>
    <xf numFmtId="3" fontId="1" fillId="0" borderId="14" xfId="0" applyNumberFormat="1" applyFont="1" applyBorder="1" applyAlignment="1">
      <alignment horizontal="right"/>
    </xf>
    <xf numFmtId="3" fontId="3" fillId="2" borderId="21" xfId="0" applyNumberFormat="1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" fontId="0" fillId="0" borderId="20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164" fontId="0" fillId="2" borderId="14" xfId="0" applyNumberFormat="1" applyFill="1" applyBorder="1"/>
    <xf numFmtId="165" fontId="3" fillId="2" borderId="19" xfId="0" applyNumberFormat="1" applyFont="1" applyFill="1" applyBorder="1" applyAlignment="1">
      <alignment horizontal="right"/>
    </xf>
    <xf numFmtId="0" fontId="3" fillId="2" borderId="16" xfId="0" applyFont="1" applyFill="1" applyBorder="1"/>
    <xf numFmtId="0" fontId="0" fillId="2" borderId="3" xfId="0" applyFill="1" applyBorder="1"/>
    <xf numFmtId="3" fontId="3" fillId="2" borderId="27" xfId="0" applyNumberFormat="1" applyFont="1" applyFill="1" applyBorder="1" applyAlignment="1">
      <alignment horizontal="right"/>
    </xf>
    <xf numFmtId="3" fontId="3" fillId="2" borderId="21" xfId="0" applyNumberFormat="1" applyFont="1" applyFill="1" applyBorder="1" applyAlignment="1">
      <alignment horizontal="right"/>
    </xf>
    <xf numFmtId="3" fontId="3" fillId="2" borderId="20" xfId="0" applyNumberFormat="1" applyFont="1" applyFill="1" applyBorder="1"/>
    <xf numFmtId="164" fontId="0" fillId="2" borderId="28" xfId="0" applyNumberFormat="1" applyFill="1" applyBorder="1"/>
    <xf numFmtId="3" fontId="3" fillId="2" borderId="20" xfId="0" applyNumberFormat="1" applyFont="1" applyFill="1" applyBorder="1" applyAlignment="1">
      <alignment horizontal="right"/>
    </xf>
    <xf numFmtId="165" fontId="3" fillId="2" borderId="18" xfId="0" applyNumberFormat="1" applyFont="1" applyFill="1" applyBorder="1" applyAlignment="1">
      <alignment horizontal="right"/>
    </xf>
    <xf numFmtId="3" fontId="3" fillId="2" borderId="26" xfId="0" applyNumberFormat="1" applyFont="1" applyFill="1" applyBorder="1"/>
    <xf numFmtId="164" fontId="0" fillId="2" borderId="15" xfId="0" applyNumberFormat="1" applyFill="1" applyBorder="1"/>
    <xf numFmtId="3" fontId="3" fillId="2" borderId="26" xfId="0" applyNumberFormat="1" applyFont="1" applyFill="1" applyBorder="1" applyAlignment="1">
      <alignment horizontal="right"/>
    </xf>
    <xf numFmtId="165" fontId="3" fillId="2" borderId="30" xfId="0" applyNumberFormat="1" applyFont="1" applyFill="1" applyBorder="1" applyAlignment="1">
      <alignment horizontal="right"/>
    </xf>
    <xf numFmtId="3" fontId="0" fillId="0" borderId="28" xfId="0" applyNumberFormat="1" applyBorder="1" applyAlignment="1">
      <alignment horizontal="right"/>
    </xf>
    <xf numFmtId="4" fontId="3" fillId="2" borderId="19" xfId="0" applyNumberFormat="1" applyFont="1" applyFill="1" applyBorder="1" applyAlignment="1">
      <alignment horizontal="right"/>
    </xf>
    <xf numFmtId="4" fontId="3" fillId="2" borderId="29" xfId="0" applyNumberFormat="1" applyFont="1" applyFill="1" applyBorder="1" applyAlignment="1">
      <alignment horizontal="right"/>
    </xf>
    <xf numFmtId="4" fontId="3" fillId="2" borderId="30" xfId="0" applyNumberFormat="1" applyFont="1" applyFill="1" applyBorder="1" applyAlignment="1">
      <alignment horizontal="right"/>
    </xf>
    <xf numFmtId="3" fontId="0" fillId="0" borderId="31" xfId="0" applyNumberFormat="1" applyBorder="1" applyAlignment="1">
      <alignment horizontal="right"/>
    </xf>
    <xf numFmtId="0" fontId="3" fillId="2" borderId="17" xfId="0" applyFont="1" applyFill="1" applyBorder="1"/>
    <xf numFmtId="4" fontId="3" fillId="2" borderId="18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0" fontId="3" fillId="2" borderId="2" xfId="0" applyFont="1" applyFill="1" applyBorder="1"/>
    <xf numFmtId="4" fontId="3" fillId="2" borderId="4" xfId="0" applyNumberFormat="1" applyFont="1" applyFill="1" applyBorder="1" applyAlignment="1">
      <alignment horizontal="right"/>
    </xf>
    <xf numFmtId="3" fontId="1" fillId="0" borderId="14" xfId="0" applyNumberFormat="1" applyFont="1" applyFill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0" fontId="0" fillId="0" borderId="0" xfId="0" applyFill="1"/>
    <xf numFmtId="49" fontId="0" fillId="3" borderId="0" xfId="0" applyNumberFormat="1" applyFill="1" applyAlignment="1">
      <alignment horizontal="right"/>
    </xf>
    <xf numFmtId="0" fontId="6" fillId="0" borderId="0" xfId="0" applyFont="1"/>
    <xf numFmtId="3" fontId="0" fillId="0" borderId="13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9" xfId="0" applyNumberFormat="1" applyFill="1" applyBorder="1" applyAlignment="1">
      <alignment horizontal="right"/>
    </xf>
    <xf numFmtId="0" fontId="4" fillId="4" borderId="0" xfId="0" applyFont="1" applyFill="1"/>
    <xf numFmtId="3" fontId="0" fillId="5" borderId="8" xfId="0" applyNumberFormat="1" applyFill="1" applyBorder="1" applyAlignment="1">
      <alignment horizontal="right"/>
    </xf>
    <xf numFmtId="0" fontId="0" fillId="5" borderId="0" xfId="0" applyFill="1"/>
    <xf numFmtId="0" fontId="4" fillId="0" borderId="0" xfId="0" applyFont="1" applyFill="1"/>
    <xf numFmtId="3" fontId="0" fillId="0" borderId="0" xfId="0" applyNumberFormat="1"/>
    <xf numFmtId="3" fontId="0" fillId="5" borderId="31" xfId="0" applyNumberFormat="1" applyFill="1" applyBorder="1" applyAlignment="1">
      <alignment horizontal="right"/>
    </xf>
    <xf numFmtId="3" fontId="0" fillId="0" borderId="8" xfId="0" applyNumberFormat="1" applyFill="1" applyBorder="1" applyAlignment="1">
      <alignment horizontal="right"/>
    </xf>
    <xf numFmtId="0" fontId="5" fillId="0" borderId="0" xfId="0" applyFont="1" applyFill="1"/>
    <xf numFmtId="49" fontId="0" fillId="3" borderId="0" xfId="0" applyNumberFormat="1" applyFill="1" applyAlignment="1">
      <alignment horizontal="left"/>
    </xf>
    <xf numFmtId="3" fontId="0" fillId="0" borderId="31" xfId="0" applyNumberForma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10" fontId="0" fillId="0" borderId="0" xfId="0" applyNumberFormat="1"/>
    <xf numFmtId="0" fontId="7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tabSelected="1" zoomScale="90" zoomScaleNormal="90" workbookViewId="0">
      <pane ySplit="2" topLeftCell="A75" activePane="bottomLeft" state="frozen"/>
      <selection pane="bottomLeft" activeCell="E109" sqref="E109"/>
    </sheetView>
  </sheetViews>
  <sheetFormatPr defaultRowHeight="12.75"/>
  <cols>
    <col min="1" max="1" width="16" bestFit="1" customWidth="1"/>
    <col min="2" max="2" width="13.7109375" customWidth="1"/>
    <col min="3" max="3" width="12.140625" bestFit="1" customWidth="1"/>
    <col min="4" max="4" width="15.140625" customWidth="1"/>
    <col min="5" max="5" width="19.5703125" bestFit="1" customWidth="1"/>
    <col min="6" max="6" width="16" bestFit="1" customWidth="1"/>
    <col min="7" max="7" width="26" bestFit="1" customWidth="1"/>
  </cols>
  <sheetData>
    <row r="1" spans="1:6" ht="20.25">
      <c r="A1" s="53" t="s">
        <v>45</v>
      </c>
    </row>
    <row r="2" spans="1:6" ht="15">
      <c r="A2" s="65"/>
    </row>
    <row r="4" spans="1:6" ht="16.5" thickBot="1">
      <c r="A4" s="6" t="s">
        <v>19</v>
      </c>
      <c r="B4" s="5"/>
      <c r="C4" s="5"/>
      <c r="D4" s="5"/>
      <c r="E4" s="5"/>
      <c r="F4" s="5"/>
    </row>
    <row r="5" spans="1:6" s="14" customFormat="1">
      <c r="A5" s="26" t="s">
        <v>18</v>
      </c>
      <c r="B5" s="30">
        <v>10368144.833333334</v>
      </c>
      <c r="C5" s="16">
        <v>5816425.666666667</v>
      </c>
      <c r="D5" s="30">
        <v>47277804766</v>
      </c>
      <c r="E5" s="16">
        <v>161643906079</v>
      </c>
      <c r="F5" s="34">
        <v>208921710845</v>
      </c>
    </row>
    <row r="6" spans="1:6" ht="13.5" thickBot="1">
      <c r="A6" s="27" t="s">
        <v>21</v>
      </c>
      <c r="B6" s="31">
        <v>100.43291554999412</v>
      </c>
      <c r="C6" s="24">
        <v>100.00736904312697</v>
      </c>
      <c r="D6" s="31">
        <v>99.572878782553289</v>
      </c>
      <c r="E6" s="24">
        <v>106.54075604346693</v>
      </c>
      <c r="F6" s="35">
        <v>104.87992472821048</v>
      </c>
    </row>
    <row r="7" spans="1:6">
      <c r="A7" s="26" t="s">
        <v>22</v>
      </c>
      <c r="B7" s="32">
        <v>10371429</v>
      </c>
      <c r="C7" s="29">
        <v>5991268</v>
      </c>
      <c r="D7" s="32">
        <v>48686759430</v>
      </c>
      <c r="E7" s="29">
        <v>160112903588</v>
      </c>
      <c r="F7" s="36">
        <v>208799663018</v>
      </c>
    </row>
    <row r="8" spans="1:6" ht="13.5" thickBot="1">
      <c r="A8" s="13" t="s">
        <v>20</v>
      </c>
      <c r="B8" s="33">
        <v>100</v>
      </c>
      <c r="C8" s="25">
        <v>103</v>
      </c>
      <c r="D8" s="33">
        <v>103</v>
      </c>
      <c r="E8" s="25">
        <v>99.1</v>
      </c>
      <c r="F8" s="37">
        <v>99.9</v>
      </c>
    </row>
    <row r="9" spans="1:6" ht="13.5" hidden="1" thickBot="1"/>
    <row r="10" spans="1:6" ht="16.5" hidden="1" thickBot="1">
      <c r="A10" s="6" t="s">
        <v>23</v>
      </c>
      <c r="B10" s="5"/>
      <c r="C10" s="5" t="s">
        <v>36</v>
      </c>
      <c r="D10" s="52" t="s">
        <v>29</v>
      </c>
      <c r="E10" s="5" t="s">
        <v>17</v>
      </c>
      <c r="F10" s="5"/>
    </row>
    <row r="11" spans="1:6" ht="13.5" hidden="1" thickBot="1">
      <c r="A11" s="1" t="s">
        <v>12</v>
      </c>
      <c r="B11" s="55" t="s">
        <v>14</v>
      </c>
      <c r="C11" s="56" t="s">
        <v>15</v>
      </c>
      <c r="D11" s="55" t="s">
        <v>13</v>
      </c>
      <c r="E11" s="56" t="s">
        <v>37</v>
      </c>
      <c r="F11" s="54" t="s">
        <v>16</v>
      </c>
    </row>
    <row r="12" spans="1:6" ht="13.5" hidden="1" thickBot="1">
      <c r="A12" s="17" t="s">
        <v>0</v>
      </c>
      <c r="B12" s="20">
        <v>10336154</v>
      </c>
      <c r="C12" s="21">
        <v>6039100</v>
      </c>
      <c r="D12" s="20">
        <v>4366715606</v>
      </c>
      <c r="E12" s="21">
        <v>11669784243</v>
      </c>
      <c r="F12" s="10">
        <v>16036499845</v>
      </c>
    </row>
    <row r="13" spans="1:6" ht="13.5" hidden="1" thickBot="1">
      <c r="A13" s="18" t="s">
        <v>1</v>
      </c>
      <c r="B13" s="22">
        <v>10374130</v>
      </c>
      <c r="C13" s="7">
        <v>6106596</v>
      </c>
      <c r="D13" s="22">
        <v>4415770246</v>
      </c>
      <c r="E13" s="7">
        <v>13668176126</v>
      </c>
      <c r="F13" s="4">
        <v>18083946372</v>
      </c>
    </row>
    <row r="14" spans="1:6" ht="13.5" hidden="1" thickBot="1">
      <c r="A14" s="18" t="s">
        <v>2</v>
      </c>
      <c r="B14" s="22">
        <v>10377414</v>
      </c>
      <c r="C14" s="7">
        <v>6122822</v>
      </c>
      <c r="D14" s="22">
        <v>4427515580</v>
      </c>
      <c r="E14" s="7">
        <v>12565520087</v>
      </c>
      <c r="F14" s="4">
        <v>16993035667</v>
      </c>
    </row>
    <row r="15" spans="1:6" ht="13.5" hidden="1" thickBot="1">
      <c r="A15" s="18" t="s">
        <v>3</v>
      </c>
      <c r="B15" s="22">
        <v>10376129</v>
      </c>
      <c r="C15" s="7">
        <v>6152987</v>
      </c>
      <c r="D15" s="22">
        <v>4449327513</v>
      </c>
      <c r="E15" s="7">
        <v>13547221603</v>
      </c>
      <c r="F15" s="4">
        <v>17996549116</v>
      </c>
    </row>
    <row r="16" spans="1:6" ht="13.5" hidden="1" thickBot="1">
      <c r="A16" s="18" t="s">
        <v>4</v>
      </c>
      <c r="B16" s="22">
        <v>10382119</v>
      </c>
      <c r="C16" s="7">
        <v>6114855</v>
      </c>
      <c r="D16" s="22">
        <v>4421763931</v>
      </c>
      <c r="E16" s="7">
        <v>12309973762</v>
      </c>
      <c r="F16" s="4">
        <v>16731737693</v>
      </c>
    </row>
    <row r="17" spans="1:6" ht="13.5" hidden="1" thickBot="1">
      <c r="A17" s="18" t="s">
        <v>5</v>
      </c>
      <c r="B17" s="22">
        <v>10386999</v>
      </c>
      <c r="C17" s="7">
        <v>6091910</v>
      </c>
      <c r="D17" s="22">
        <v>4405016666</v>
      </c>
      <c r="E17" s="7">
        <v>14403549305</v>
      </c>
      <c r="F17" s="4">
        <v>18808565971</v>
      </c>
    </row>
    <row r="18" spans="1:6" ht="13.5" hidden="1" thickBot="1">
      <c r="A18" s="18" t="s">
        <v>6</v>
      </c>
      <c r="B18" s="22">
        <v>10390075</v>
      </c>
      <c r="C18" s="7">
        <v>6064966</v>
      </c>
      <c r="D18" s="22">
        <v>4385496128</v>
      </c>
      <c r="E18" s="7">
        <v>13002221536</v>
      </c>
      <c r="F18" s="4">
        <v>17387717664</v>
      </c>
    </row>
    <row r="19" spans="1:6" ht="13.5" hidden="1" thickBot="1">
      <c r="A19" s="18" t="s">
        <v>7</v>
      </c>
      <c r="B19" s="22">
        <v>10390718</v>
      </c>
      <c r="C19" s="7">
        <v>6061907</v>
      </c>
      <c r="D19" s="22">
        <v>4383288234</v>
      </c>
      <c r="E19" s="7">
        <v>12841437795</v>
      </c>
      <c r="F19" s="4">
        <f>E19+D19</f>
        <v>17224726029</v>
      </c>
    </row>
    <row r="20" spans="1:6" ht="13.5" hidden="1" thickBot="1">
      <c r="A20" s="18" t="s">
        <v>8</v>
      </c>
      <c r="B20" s="22">
        <v>10393013</v>
      </c>
      <c r="C20" s="7">
        <v>6018554</v>
      </c>
      <c r="D20" s="22">
        <v>4351929337</v>
      </c>
      <c r="E20" s="7">
        <v>14636430476</v>
      </c>
      <c r="F20" s="4">
        <f>D20+E20</f>
        <v>18988359813</v>
      </c>
    </row>
    <row r="21" spans="1:6" ht="13.5" hidden="1" thickBot="1">
      <c r="A21" s="18" t="s">
        <v>9</v>
      </c>
      <c r="B21" s="22">
        <v>10416475</v>
      </c>
      <c r="C21" s="7">
        <v>6023517</v>
      </c>
      <c r="D21" s="22">
        <v>4355605386</v>
      </c>
      <c r="E21" s="7">
        <v>11044875763</v>
      </c>
      <c r="F21" s="4">
        <f>D21+E21</f>
        <v>15400481149</v>
      </c>
    </row>
    <row r="22" spans="1:6" ht="13.5" hidden="1" thickBot="1">
      <c r="A22" s="18" t="s">
        <v>10</v>
      </c>
      <c r="B22" s="22">
        <v>10397521</v>
      </c>
      <c r="C22" s="7">
        <v>6037947</v>
      </c>
      <c r="D22" s="22">
        <v>4365965004</v>
      </c>
      <c r="E22" s="7">
        <v>13927500522</v>
      </c>
      <c r="F22" s="4">
        <f>D22+E22</f>
        <v>18293465526</v>
      </c>
    </row>
    <row r="23" spans="1:6" ht="13.5" hidden="1" thickBot="1">
      <c r="A23" s="19" t="s">
        <v>11</v>
      </c>
      <c r="B23" s="38">
        <v>10397892</v>
      </c>
      <c r="C23" s="11">
        <v>6055149</v>
      </c>
      <c r="D23" s="38">
        <v>4378390622</v>
      </c>
      <c r="E23" s="11">
        <v>16394427706</v>
      </c>
      <c r="F23" s="12">
        <f>D23+E23</f>
        <v>20772818328</v>
      </c>
    </row>
    <row r="24" spans="1:6">
      <c r="A24" s="26" t="s">
        <v>24</v>
      </c>
      <c r="B24" s="28">
        <f>SUM(B12:B23)/12</f>
        <v>10384886.583333334</v>
      </c>
      <c r="C24" s="29">
        <f>SUM(C12:C23)/12</f>
        <v>6074192.5</v>
      </c>
      <c r="D24" s="28">
        <f>SUM(D12:D23)</f>
        <v>52706784253</v>
      </c>
      <c r="E24" s="29">
        <f>SUM(E12:E23)</f>
        <v>160011118924</v>
      </c>
      <c r="F24" s="36">
        <f>SUM(F12:F23)</f>
        <v>212717903173</v>
      </c>
    </row>
    <row r="25" spans="1:6" ht="13.5" thickBot="1">
      <c r="A25" s="13" t="s">
        <v>25</v>
      </c>
      <c r="B25" s="40">
        <f>B24*100/B7</f>
        <v>100.12975630776948</v>
      </c>
      <c r="C25" s="39">
        <f>C24*100/C7</f>
        <v>101.38408931131106</v>
      </c>
      <c r="D25" s="40">
        <f>D24*100/D7</f>
        <v>108.25691598714809</v>
      </c>
      <c r="E25" s="39">
        <f>E24*100/E7</f>
        <v>99.936429443399575</v>
      </c>
      <c r="F25" s="41">
        <f>F24*100/F7</f>
        <v>101.87655482694061</v>
      </c>
    </row>
    <row r="27" spans="1:6" ht="16.5" thickBot="1">
      <c r="A27" s="6" t="s">
        <v>26</v>
      </c>
      <c r="B27" s="5"/>
      <c r="C27" s="5" t="s">
        <v>36</v>
      </c>
      <c r="D27" s="52" t="s">
        <v>29</v>
      </c>
      <c r="E27" s="5" t="s">
        <v>17</v>
      </c>
      <c r="F27" s="5"/>
    </row>
    <row r="28" spans="1:6" ht="13.5" thickBot="1">
      <c r="A28" s="1" t="s">
        <v>12</v>
      </c>
      <c r="B28" s="55" t="s">
        <v>14</v>
      </c>
      <c r="C28" s="56" t="s">
        <v>15</v>
      </c>
      <c r="D28" s="55" t="s">
        <v>13</v>
      </c>
      <c r="E28" s="56" t="s">
        <v>37</v>
      </c>
      <c r="F28" s="54" t="s">
        <v>16</v>
      </c>
    </row>
    <row r="29" spans="1:6">
      <c r="A29" s="17" t="s">
        <v>0</v>
      </c>
      <c r="B29" s="20">
        <v>10383849</v>
      </c>
      <c r="C29" s="21">
        <v>6104805</v>
      </c>
      <c r="D29" s="9">
        <v>4414383604</v>
      </c>
      <c r="E29" s="21">
        <v>11902630309</v>
      </c>
      <c r="F29" s="23">
        <f t="shared" ref="F29:F36" si="0">D29+E29</f>
        <v>16317013913</v>
      </c>
    </row>
    <row r="30" spans="1:6">
      <c r="A30" s="18" t="s">
        <v>1</v>
      </c>
      <c r="B30" s="22">
        <v>10391688</v>
      </c>
      <c r="C30" s="7">
        <v>6141507</v>
      </c>
      <c r="D30" s="9">
        <v>4440768108</v>
      </c>
      <c r="E30" s="7">
        <v>14003531751</v>
      </c>
      <c r="F30" s="4">
        <f t="shared" si="0"/>
        <v>18444299859</v>
      </c>
    </row>
    <row r="31" spans="1:6">
      <c r="A31" s="18" t="s">
        <v>2</v>
      </c>
      <c r="B31" s="22">
        <v>10392186</v>
      </c>
      <c r="C31" s="7">
        <v>6144178</v>
      </c>
      <c r="D31" s="9">
        <v>4442862743</v>
      </c>
      <c r="E31" s="7">
        <v>13403337858</v>
      </c>
      <c r="F31" s="4">
        <f t="shared" si="0"/>
        <v>17846200601</v>
      </c>
    </row>
    <row r="32" spans="1:6">
      <c r="A32" s="18" t="s">
        <v>3</v>
      </c>
      <c r="B32" s="22">
        <v>10386823</v>
      </c>
      <c r="C32" s="7">
        <v>6137677</v>
      </c>
      <c r="D32" s="9">
        <v>4438163217</v>
      </c>
      <c r="E32" s="7">
        <v>12479578892</v>
      </c>
      <c r="F32" s="4">
        <f t="shared" si="0"/>
        <v>16917742109</v>
      </c>
    </row>
    <row r="33" spans="1:6">
      <c r="A33" s="18" t="s">
        <v>4</v>
      </c>
      <c r="B33" s="22">
        <v>10397667</v>
      </c>
      <c r="C33" s="7">
        <v>6084902</v>
      </c>
      <c r="D33" s="9">
        <v>4400310918</v>
      </c>
      <c r="E33" s="7">
        <v>13892516266</v>
      </c>
      <c r="F33" s="4">
        <f t="shared" si="0"/>
        <v>18292827184</v>
      </c>
    </row>
    <row r="34" spans="1:6">
      <c r="A34" s="18" t="s">
        <v>5</v>
      </c>
      <c r="B34" s="22">
        <v>10400369</v>
      </c>
      <c r="C34" s="7">
        <v>6060451</v>
      </c>
      <c r="D34" s="9">
        <v>4382514073</v>
      </c>
      <c r="E34" s="7">
        <v>15343557275</v>
      </c>
      <c r="F34" s="4">
        <f t="shared" si="0"/>
        <v>19726071348</v>
      </c>
    </row>
    <row r="35" spans="1:6">
      <c r="A35" s="18" t="s">
        <v>6</v>
      </c>
      <c r="B35" s="22">
        <v>10399425</v>
      </c>
      <c r="C35" s="7">
        <v>6038962</v>
      </c>
      <c r="D35" s="9">
        <v>4366746508</v>
      </c>
      <c r="E35" s="7">
        <v>11730765691</v>
      </c>
      <c r="F35" s="4">
        <f t="shared" si="0"/>
        <v>16097512199</v>
      </c>
    </row>
    <row r="36" spans="1:6">
      <c r="A36" s="18" t="s">
        <v>7</v>
      </c>
      <c r="B36" s="22">
        <v>10406426</v>
      </c>
      <c r="C36" s="7">
        <v>6059253</v>
      </c>
      <c r="D36" s="9">
        <v>4381589108</v>
      </c>
      <c r="E36" s="7">
        <v>14501986321</v>
      </c>
      <c r="F36" s="4">
        <f t="shared" si="0"/>
        <v>18883575429</v>
      </c>
    </row>
    <row r="37" spans="1:6">
      <c r="A37" s="18" t="s">
        <v>8</v>
      </c>
      <c r="B37" s="22">
        <v>10407661</v>
      </c>
      <c r="C37" s="7">
        <v>6023474</v>
      </c>
      <c r="D37" s="9">
        <v>4355725210</v>
      </c>
      <c r="E37" s="7">
        <v>13517259321</v>
      </c>
      <c r="F37" s="4">
        <f>D37+E37</f>
        <v>17872984531</v>
      </c>
    </row>
    <row r="38" spans="1:6">
      <c r="A38" s="18" t="s">
        <v>9</v>
      </c>
      <c r="B38" s="22">
        <v>10440457</v>
      </c>
      <c r="C38" s="7">
        <v>6051513</v>
      </c>
      <c r="D38" s="9">
        <v>4375689833</v>
      </c>
      <c r="E38" s="7">
        <v>12854986621</v>
      </c>
      <c r="F38" s="4">
        <f t="shared" ref="F38:F40" si="1">D38+E38</f>
        <v>17230676454</v>
      </c>
    </row>
    <row r="39" spans="1:6">
      <c r="A39" s="18" t="s">
        <v>10</v>
      </c>
      <c r="B39" s="22">
        <v>10413191</v>
      </c>
      <c r="C39" s="7">
        <v>6031325</v>
      </c>
      <c r="D39" s="9">
        <v>4361392839</v>
      </c>
      <c r="E39" s="7">
        <v>14306452570</v>
      </c>
      <c r="F39" s="4">
        <f t="shared" si="1"/>
        <v>18667845409</v>
      </c>
    </row>
    <row r="40" spans="1:6" ht="13.5" thickBot="1">
      <c r="A40" s="19" t="s">
        <v>11</v>
      </c>
      <c r="B40" s="38">
        <v>10413822</v>
      </c>
      <c r="C40" s="11">
        <v>6036502</v>
      </c>
      <c r="D40" s="42">
        <v>4365122984</v>
      </c>
      <c r="E40" s="15">
        <v>14918063573</v>
      </c>
      <c r="F40" s="12">
        <f t="shared" si="1"/>
        <v>19283186557</v>
      </c>
    </row>
    <row r="41" spans="1:6">
      <c r="A41" s="26" t="s">
        <v>27</v>
      </c>
      <c r="B41" s="32">
        <f>SUM(B29:B40)/12</f>
        <v>10402797</v>
      </c>
      <c r="C41" s="29">
        <f>SUM(C29:C40)/12</f>
        <v>6076212.416666667</v>
      </c>
      <c r="D41" s="32">
        <f>SUM(D29:D40)</f>
        <v>52725269145</v>
      </c>
      <c r="E41" s="29">
        <f>SUM(E29:E40)</f>
        <v>162854666448</v>
      </c>
      <c r="F41" s="36">
        <f>SUM(F29:F40)</f>
        <v>215579935593</v>
      </c>
    </row>
    <row r="42" spans="1:6" ht="13.5" thickBot="1">
      <c r="A42" s="43" t="s">
        <v>28</v>
      </c>
      <c r="B42" s="44">
        <f>B41*100/B24</f>
        <v>100.17246617498365</v>
      </c>
      <c r="C42" s="39">
        <f>C41*100/C24</f>
        <v>100.03325407725664</v>
      </c>
      <c r="D42" s="44">
        <f>D41*100/D24</f>
        <v>100.03507118156037</v>
      </c>
      <c r="E42" s="39">
        <f>E41*100/E24</f>
        <v>101.77709370643836</v>
      </c>
      <c r="F42" s="41">
        <f>F41*100/F24</f>
        <v>101.34545911618561</v>
      </c>
    </row>
    <row r="44" spans="1:6" ht="16.5" thickBot="1">
      <c r="A44" s="61" t="s">
        <v>39</v>
      </c>
      <c r="B44" s="5"/>
      <c r="C44" s="5" t="s">
        <v>36</v>
      </c>
      <c r="D44" s="52" t="s">
        <v>29</v>
      </c>
      <c r="E44" s="5" t="s">
        <v>17</v>
      </c>
      <c r="F44" s="5"/>
    </row>
    <row r="45" spans="1:6" ht="13.5" thickBot="1">
      <c r="A45" s="1" t="s">
        <v>12</v>
      </c>
      <c r="B45" s="55" t="s">
        <v>14</v>
      </c>
      <c r="C45" s="56" t="s">
        <v>15</v>
      </c>
      <c r="D45" s="55" t="s">
        <v>13</v>
      </c>
      <c r="E45" s="56" t="s">
        <v>37</v>
      </c>
      <c r="F45" s="54" t="s">
        <v>16</v>
      </c>
    </row>
    <row r="46" spans="1:6">
      <c r="A46" s="8" t="s">
        <v>0</v>
      </c>
      <c r="B46" s="9">
        <v>10367033</v>
      </c>
      <c r="C46" s="7">
        <v>6074606</v>
      </c>
      <c r="D46" s="9">
        <v>4392520599.2400007</v>
      </c>
      <c r="E46" s="57">
        <v>13891912225</v>
      </c>
      <c r="F46" s="4">
        <f t="shared" ref="F46:F53" si="2">D46+E46</f>
        <v>18284432824.240002</v>
      </c>
    </row>
    <row r="47" spans="1:6">
      <c r="A47" s="2" t="s">
        <v>1</v>
      </c>
      <c r="B47" s="9">
        <v>10403410</v>
      </c>
      <c r="C47" s="7">
        <v>6118258</v>
      </c>
      <c r="D47" s="9">
        <v>4427779864.9200001</v>
      </c>
      <c r="E47" s="50">
        <v>15594192903</v>
      </c>
      <c r="F47" s="4">
        <f t="shared" si="2"/>
        <v>20021972767.919998</v>
      </c>
    </row>
    <row r="48" spans="1:6">
      <c r="A48" s="2" t="s">
        <v>2</v>
      </c>
      <c r="B48" s="9">
        <v>10400090</v>
      </c>
      <c r="C48" s="7">
        <v>6128348</v>
      </c>
      <c r="D48" s="9">
        <v>4431178472.2399998</v>
      </c>
      <c r="E48" s="50">
        <v>12113276852</v>
      </c>
      <c r="F48" s="4">
        <f t="shared" si="2"/>
        <v>16544455324.24</v>
      </c>
    </row>
    <row r="49" spans="1:7">
      <c r="A49" s="2" t="s">
        <v>3</v>
      </c>
      <c r="B49" s="9">
        <v>10388843</v>
      </c>
      <c r="C49" s="7">
        <v>6136698</v>
      </c>
      <c r="D49" s="9">
        <v>4437330472.75</v>
      </c>
      <c r="E49" s="50">
        <v>13635724505</v>
      </c>
      <c r="F49" s="4">
        <f t="shared" si="2"/>
        <v>18073054977.75</v>
      </c>
    </row>
    <row r="50" spans="1:7">
      <c r="A50" s="2" t="s">
        <v>4</v>
      </c>
      <c r="B50" s="9">
        <v>10403394</v>
      </c>
      <c r="C50" s="7">
        <v>6113716</v>
      </c>
      <c r="D50" s="9">
        <v>4420386605.29</v>
      </c>
      <c r="E50" s="7">
        <v>14990004389</v>
      </c>
      <c r="F50" s="4">
        <f t="shared" si="2"/>
        <v>19410390994.290001</v>
      </c>
    </row>
    <row r="51" spans="1:7">
      <c r="A51" s="2" t="s">
        <v>5</v>
      </c>
      <c r="B51" s="9">
        <v>10405013</v>
      </c>
      <c r="C51" s="7">
        <v>6109484</v>
      </c>
      <c r="D51" s="9">
        <v>4417542241.0699997</v>
      </c>
      <c r="E51" s="50">
        <v>12418984158</v>
      </c>
      <c r="F51" s="4">
        <f t="shared" si="2"/>
        <v>16836526399.07</v>
      </c>
    </row>
    <row r="52" spans="1:7">
      <c r="A52" s="2" t="s">
        <v>6</v>
      </c>
      <c r="B52" s="9">
        <v>10406919</v>
      </c>
      <c r="C52" s="7">
        <v>6099918</v>
      </c>
      <c r="D52" s="9">
        <v>4410365587.8699999</v>
      </c>
      <c r="E52" s="7">
        <v>14535149472</v>
      </c>
      <c r="F52" s="4">
        <f t="shared" si="2"/>
        <v>18945515059.869999</v>
      </c>
    </row>
    <row r="53" spans="1:7">
      <c r="A53" s="2" t="s">
        <v>7</v>
      </c>
      <c r="B53" s="9">
        <v>10409330</v>
      </c>
      <c r="C53" s="7">
        <v>6097289</v>
      </c>
      <c r="D53" s="9">
        <v>4408475732.04</v>
      </c>
      <c r="E53" s="7">
        <v>15893254800</v>
      </c>
      <c r="F53" s="4">
        <f t="shared" si="2"/>
        <v>20301730532.040001</v>
      </c>
    </row>
    <row r="54" spans="1:7">
      <c r="A54" s="2" t="s">
        <v>8</v>
      </c>
      <c r="B54" s="9">
        <v>10411116</v>
      </c>
      <c r="C54" s="7">
        <v>6067027</v>
      </c>
      <c r="D54" s="9">
        <v>4386841898.2299995</v>
      </c>
      <c r="E54" s="7">
        <v>11523017688</v>
      </c>
      <c r="F54" s="4">
        <f>D54+E54</f>
        <v>15909859586.23</v>
      </c>
      <c r="G54" s="62"/>
    </row>
    <row r="55" spans="1:7">
      <c r="A55" s="2" t="s">
        <v>9</v>
      </c>
      <c r="B55" s="9">
        <v>10407615</v>
      </c>
      <c r="C55" s="7">
        <v>6065890</v>
      </c>
      <c r="D55" s="9">
        <v>4385760578.3699999</v>
      </c>
      <c r="E55" s="7">
        <v>14145197539</v>
      </c>
      <c r="F55" s="4">
        <f t="shared" ref="F55:F57" si="3">D55+E55</f>
        <v>18530958117.369999</v>
      </c>
    </row>
    <row r="56" spans="1:7">
      <c r="A56" s="2" t="s">
        <v>10</v>
      </c>
      <c r="B56" s="9">
        <v>10408190</v>
      </c>
      <c r="C56" s="7">
        <v>6057627</v>
      </c>
      <c r="D56" s="9">
        <v>4379664595.6400003</v>
      </c>
      <c r="E56" s="50">
        <v>13929323948</v>
      </c>
      <c r="F56" s="4">
        <f t="shared" si="3"/>
        <v>18308988543.639999</v>
      </c>
    </row>
    <row r="57" spans="1:7" ht="13.5" thickBot="1">
      <c r="A57" s="3" t="s">
        <v>11</v>
      </c>
      <c r="B57" s="42">
        <v>10405947</v>
      </c>
      <c r="C57" s="11">
        <v>6053219</v>
      </c>
      <c r="D57" s="42">
        <v>4376842317.6899996</v>
      </c>
      <c r="E57" s="49">
        <v>14340707609</v>
      </c>
      <c r="F57" s="12">
        <f t="shared" si="3"/>
        <v>18717549926.689999</v>
      </c>
    </row>
    <row r="58" spans="1:7">
      <c r="A58" s="26" t="s">
        <v>30</v>
      </c>
      <c r="B58" s="28">
        <f>SUM(B46:B57)/12</f>
        <v>10401408.333333334</v>
      </c>
      <c r="C58" s="29">
        <f>SUM(C46:C57)/12</f>
        <v>6093506.666666667</v>
      </c>
      <c r="D58" s="28">
        <f>SUM(D46:D57)</f>
        <v>52874688965.349998</v>
      </c>
      <c r="E58" s="29">
        <f>SUM(E46:E57)</f>
        <v>167010746088</v>
      </c>
      <c r="F58" s="36">
        <f>SUM(F46:F57)</f>
        <v>219885435053.35004</v>
      </c>
    </row>
    <row r="59" spans="1:7">
      <c r="A59" s="47" t="s">
        <v>31</v>
      </c>
      <c r="B59" s="46">
        <f>B58*100/B41</f>
        <v>99.986651026001311</v>
      </c>
      <c r="C59" s="45">
        <f>C58*100/C41</f>
        <v>100.28462220893667</v>
      </c>
      <c r="D59" s="46">
        <f>D58*100/D41</f>
        <v>100.28339318655554</v>
      </c>
      <c r="E59" s="45">
        <f>E58*100/E41</f>
        <v>102.55201753234812</v>
      </c>
      <c r="F59" s="48">
        <f>F58*100/F41</f>
        <v>101.99717077032555</v>
      </c>
    </row>
    <row r="60" spans="1:7" ht="13.5" thickBot="1">
      <c r="A60" s="43" t="s">
        <v>32</v>
      </c>
      <c r="B60" s="40">
        <f>B58*100/B24</f>
        <v>100.15909417852012</v>
      </c>
      <c r="C60" s="39">
        <f>C58*100/C24</f>
        <v>100.31797093468255</v>
      </c>
      <c r="D60" s="40">
        <f>D58*100/D24</f>
        <v>100.3185637574549</v>
      </c>
      <c r="E60" s="39">
        <f>E58*100/E24</f>
        <v>104.37446298174103</v>
      </c>
      <c r="F60" s="41">
        <f>F58*100/F24</f>
        <v>103.3695010027063</v>
      </c>
    </row>
    <row r="61" spans="1:7" s="51" customFormat="1"/>
    <row r="62" spans="1:7" ht="16.5" thickBot="1">
      <c r="A62" s="61" t="s">
        <v>44</v>
      </c>
      <c r="B62" s="5"/>
      <c r="C62" s="5" t="s">
        <v>36</v>
      </c>
      <c r="D62" s="66" t="s">
        <v>41</v>
      </c>
      <c r="E62" s="5"/>
      <c r="F62" s="5"/>
    </row>
    <row r="63" spans="1:7" ht="13.5" thickBot="1">
      <c r="A63" s="1" t="s">
        <v>12</v>
      </c>
      <c r="B63" s="55" t="s">
        <v>14</v>
      </c>
      <c r="C63" s="56" t="s">
        <v>15</v>
      </c>
      <c r="D63" s="55" t="s">
        <v>13</v>
      </c>
      <c r="E63" s="56" t="s">
        <v>37</v>
      </c>
      <c r="F63" s="54" t="s">
        <v>16</v>
      </c>
    </row>
    <row r="64" spans="1:7">
      <c r="A64" s="8" t="s">
        <v>0</v>
      </c>
      <c r="B64" s="9">
        <v>10406582</v>
      </c>
      <c r="C64" s="7">
        <v>6106505</v>
      </c>
      <c r="D64" s="59">
        <v>8415147926.1099997</v>
      </c>
      <c r="E64" s="57">
        <v>15969314928</v>
      </c>
      <c r="F64" s="4">
        <f t="shared" ref="F64:F75" si="4">D64+E64</f>
        <v>24384462854.110001</v>
      </c>
      <c r="G64" s="60" t="s">
        <v>38</v>
      </c>
    </row>
    <row r="65" spans="1:7">
      <c r="A65" s="2" t="s">
        <v>1</v>
      </c>
      <c r="B65" s="9">
        <v>10404094</v>
      </c>
      <c r="C65" s="7">
        <v>6142273</v>
      </c>
      <c r="D65" s="9">
        <v>4440863483.5200005</v>
      </c>
      <c r="E65" s="50">
        <v>12053689846</v>
      </c>
      <c r="F65" s="4">
        <f t="shared" si="4"/>
        <v>16494553329.52</v>
      </c>
    </row>
    <row r="66" spans="1:7">
      <c r="A66" s="2" t="s">
        <v>2</v>
      </c>
      <c r="B66" s="9">
        <v>10401729</v>
      </c>
      <c r="C66" s="7">
        <v>6167000</v>
      </c>
      <c r="D66" s="9">
        <v>4458744954.7299995</v>
      </c>
      <c r="E66" s="50">
        <v>13523363793</v>
      </c>
      <c r="F66" s="4">
        <f t="shared" si="4"/>
        <v>17982108747.73</v>
      </c>
    </row>
    <row r="67" spans="1:7" ht="12.75" customHeight="1">
      <c r="A67" s="2" t="s">
        <v>3</v>
      </c>
      <c r="B67" s="9">
        <v>10397212</v>
      </c>
      <c r="C67" s="7">
        <v>6137894</v>
      </c>
      <c r="D67" s="9">
        <v>4437697365.4399996</v>
      </c>
      <c r="E67" s="50">
        <v>14985145020</v>
      </c>
      <c r="F67" s="4">
        <f t="shared" si="4"/>
        <v>19422842385.439999</v>
      </c>
    </row>
    <row r="68" spans="1:7">
      <c r="A68" s="2" t="s">
        <v>4</v>
      </c>
      <c r="B68" s="9">
        <v>10400325</v>
      </c>
      <c r="C68" s="7">
        <v>6109848</v>
      </c>
      <c r="D68" s="9">
        <v>4417420112.3400002</v>
      </c>
      <c r="E68" s="7">
        <v>15609023840</v>
      </c>
      <c r="F68" s="4">
        <f t="shared" si="4"/>
        <v>20026443952.34</v>
      </c>
    </row>
    <row r="69" spans="1:7">
      <c r="A69" s="2" t="s">
        <v>5</v>
      </c>
      <c r="B69" s="9">
        <v>10402797</v>
      </c>
      <c r="C69" s="7">
        <v>6092734</v>
      </c>
      <c r="D69" s="9">
        <v>4405047615.4200001</v>
      </c>
      <c r="E69" s="50">
        <v>12071029099</v>
      </c>
      <c r="F69" s="4">
        <f t="shared" si="4"/>
        <v>16476076714.42</v>
      </c>
    </row>
    <row r="70" spans="1:7">
      <c r="A70" s="2" t="s">
        <v>6</v>
      </c>
      <c r="B70" s="9">
        <v>10404219</v>
      </c>
      <c r="C70" s="7">
        <v>6098088</v>
      </c>
      <c r="D70" s="9">
        <v>4408920282.5900002</v>
      </c>
      <c r="E70" s="7">
        <v>15151475980</v>
      </c>
      <c r="F70" s="4">
        <f t="shared" si="4"/>
        <v>19560396262.59</v>
      </c>
    </row>
    <row r="71" spans="1:7">
      <c r="A71" s="2" t="s">
        <v>7</v>
      </c>
      <c r="B71" s="9">
        <v>10406901</v>
      </c>
      <c r="C71" s="7">
        <v>6092635</v>
      </c>
      <c r="D71" s="9">
        <v>4404975114.4200001</v>
      </c>
      <c r="E71" s="7">
        <v>14427484190</v>
      </c>
      <c r="F71" s="4">
        <f t="shared" si="4"/>
        <v>18832459304.419998</v>
      </c>
    </row>
    <row r="72" spans="1:7">
      <c r="A72" s="2" t="s">
        <v>8</v>
      </c>
      <c r="B72" s="9">
        <v>10406847</v>
      </c>
      <c r="C72" s="7">
        <v>6060957</v>
      </c>
      <c r="D72" s="9">
        <v>4382071921.2600002</v>
      </c>
      <c r="E72" s="7">
        <v>13695595939</v>
      </c>
      <c r="F72" s="4">
        <f t="shared" si="4"/>
        <v>18077667860.260002</v>
      </c>
    </row>
    <row r="73" spans="1:7">
      <c r="A73" s="2" t="s">
        <v>9</v>
      </c>
      <c r="B73" s="9">
        <v>10408864</v>
      </c>
      <c r="C73" s="7">
        <v>6054158</v>
      </c>
      <c r="D73" s="9">
        <v>4377156241.1300001</v>
      </c>
      <c r="E73" s="7">
        <v>15201249020</v>
      </c>
      <c r="F73" s="4">
        <f t="shared" si="4"/>
        <v>19578405261.130001</v>
      </c>
    </row>
    <row r="74" spans="1:7">
      <c r="A74" s="2" t="s">
        <v>10</v>
      </c>
      <c r="B74" s="9">
        <v>10406211</v>
      </c>
      <c r="C74" s="7">
        <v>6053093</v>
      </c>
      <c r="D74" s="64">
        <v>4763784720.71</v>
      </c>
      <c r="E74" s="50">
        <v>12854617455</v>
      </c>
      <c r="F74" s="4">
        <f t="shared" si="4"/>
        <v>17618402175.709999</v>
      </c>
    </row>
    <row r="75" spans="1:7" ht="13.5" thickBot="1">
      <c r="A75" s="3" t="s">
        <v>11</v>
      </c>
      <c r="B75" s="42">
        <v>10405539</v>
      </c>
      <c r="C75" s="11">
        <v>6053962</v>
      </c>
      <c r="D75" s="63">
        <v>764468101.87</v>
      </c>
      <c r="E75" s="49">
        <v>16519965648</v>
      </c>
      <c r="F75" s="4">
        <f t="shared" si="4"/>
        <v>17284433749.869999</v>
      </c>
      <c r="G75" s="60" t="s">
        <v>40</v>
      </c>
    </row>
    <row r="76" spans="1:7">
      <c r="A76" s="26" t="s">
        <v>33</v>
      </c>
      <c r="B76" s="28">
        <f>AVERAGE(B64:B75)</f>
        <v>10404276.666666666</v>
      </c>
      <c r="C76" s="29">
        <f>AVERAGE(C64:C75)</f>
        <v>6097428.916666667</v>
      </c>
      <c r="D76" s="28">
        <f>SUM(D64:D75)</f>
        <v>53676297839.539993</v>
      </c>
      <c r="E76" s="29">
        <f>SUM(E64:E75)</f>
        <v>172061954758</v>
      </c>
      <c r="F76" s="36">
        <f>SUM(F64:F75)</f>
        <v>225738252597.54001</v>
      </c>
    </row>
    <row r="77" spans="1:7">
      <c r="A77" s="47" t="s">
        <v>34</v>
      </c>
      <c r="B77" s="46">
        <f>B76*100/B58</f>
        <v>100.02757639390178</v>
      </c>
      <c r="C77" s="45">
        <f>C76*100/C58</f>
        <v>100.06436769851187</v>
      </c>
      <c r="D77" s="46">
        <f>D76*100/D58</f>
        <v>101.51605407024769</v>
      </c>
      <c r="E77" s="45">
        <f>E76*100/E58</f>
        <v>103.02448123148821</v>
      </c>
      <c r="F77" s="48">
        <f>F76*100/F58</f>
        <v>102.66175772068301</v>
      </c>
    </row>
    <row r="78" spans="1:7" ht="13.5" thickBot="1">
      <c r="A78" s="43" t="s">
        <v>35</v>
      </c>
      <c r="B78" s="40">
        <f>B76*100/B41</f>
        <v>100.01422373873744</v>
      </c>
      <c r="C78" s="39">
        <f>C76*100/C41</f>
        <v>100.34917311221386</v>
      </c>
      <c r="D78" s="40">
        <f>D76*100/D41</f>
        <v>101.8037436507428</v>
      </c>
      <c r="E78" s="39">
        <f>E76*100/E41</f>
        <v>105.65368405512649</v>
      </c>
      <c r="F78" s="41">
        <f>F76*100/F41</f>
        <v>104.71208833818292</v>
      </c>
    </row>
    <row r="80" spans="1:7" ht="16.5" thickBot="1">
      <c r="A80" s="58" t="s">
        <v>43</v>
      </c>
      <c r="B80" s="5"/>
      <c r="C80" s="5" t="s">
        <v>36</v>
      </c>
      <c r="D80" s="66" t="s">
        <v>42</v>
      </c>
      <c r="E80" s="5"/>
      <c r="F80" s="5"/>
    </row>
    <row r="81" spans="1:7" ht="13.5" thickBot="1">
      <c r="A81" s="1" t="s">
        <v>12</v>
      </c>
      <c r="B81" s="55" t="s">
        <v>14</v>
      </c>
      <c r="C81" s="56" t="s">
        <v>15</v>
      </c>
      <c r="D81" s="55" t="s">
        <v>13</v>
      </c>
      <c r="E81" s="56" t="s">
        <v>37</v>
      </c>
      <c r="F81" s="54" t="s">
        <v>16</v>
      </c>
    </row>
    <row r="82" spans="1:7">
      <c r="A82" s="8" t="s">
        <v>0</v>
      </c>
      <c r="B82" s="9">
        <v>10406865</v>
      </c>
      <c r="C82" s="7">
        <v>6056523</v>
      </c>
      <c r="D82" s="59">
        <v>9566571637.9799995</v>
      </c>
      <c r="E82" s="57">
        <v>17084080448</v>
      </c>
      <c r="F82" s="4">
        <f t="shared" ref="F82:F93" si="5">D82+E82</f>
        <v>26650652085.98</v>
      </c>
      <c r="G82" s="60" t="s">
        <v>49</v>
      </c>
    </row>
    <row r="83" spans="1:7">
      <c r="A83" s="2" t="s">
        <v>1</v>
      </c>
      <c r="B83" s="9">
        <v>10407282</v>
      </c>
      <c r="C83" s="7">
        <v>6127099</v>
      </c>
      <c r="D83" s="9">
        <v>4822026983.0900002</v>
      </c>
      <c r="E83" s="50">
        <v>12539212134</v>
      </c>
      <c r="F83" s="4">
        <f t="shared" si="5"/>
        <v>17361239117.09</v>
      </c>
    </row>
    <row r="84" spans="1:7">
      <c r="A84" s="2" t="s">
        <v>2</v>
      </c>
      <c r="B84" s="9"/>
      <c r="C84" s="7"/>
      <c r="D84" s="9"/>
      <c r="E84" s="50"/>
      <c r="F84" s="4">
        <f t="shared" si="5"/>
        <v>0</v>
      </c>
      <c r="G84" s="62"/>
    </row>
    <row r="85" spans="1:7">
      <c r="A85" s="2" t="s">
        <v>3</v>
      </c>
      <c r="B85" s="9"/>
      <c r="C85" s="7"/>
      <c r="D85" s="9"/>
      <c r="E85" s="50"/>
      <c r="F85" s="4">
        <f t="shared" si="5"/>
        <v>0</v>
      </c>
    </row>
    <row r="86" spans="1:7">
      <c r="A86" s="2" t="s">
        <v>4</v>
      </c>
      <c r="B86" s="9"/>
      <c r="C86" s="7"/>
      <c r="D86" s="9"/>
      <c r="E86" s="7"/>
      <c r="F86" s="4">
        <f t="shared" si="5"/>
        <v>0</v>
      </c>
    </row>
    <row r="87" spans="1:7">
      <c r="A87" s="2" t="s">
        <v>5</v>
      </c>
      <c r="B87" s="9"/>
      <c r="C87" s="7"/>
      <c r="D87" s="9"/>
      <c r="E87" s="50"/>
      <c r="F87" s="4">
        <f t="shared" si="5"/>
        <v>0</v>
      </c>
    </row>
    <row r="88" spans="1:7">
      <c r="A88" s="2" t="s">
        <v>6</v>
      </c>
      <c r="B88" s="9"/>
      <c r="C88" s="7"/>
      <c r="D88" s="9"/>
      <c r="E88" s="7"/>
      <c r="F88" s="4">
        <f t="shared" si="5"/>
        <v>0</v>
      </c>
    </row>
    <row r="89" spans="1:7">
      <c r="A89" s="2" t="s">
        <v>7</v>
      </c>
      <c r="B89" s="9"/>
      <c r="C89" s="7"/>
      <c r="D89" s="9"/>
      <c r="E89" s="7"/>
      <c r="F89" s="4">
        <f t="shared" si="5"/>
        <v>0</v>
      </c>
    </row>
    <row r="90" spans="1:7">
      <c r="A90" s="2" t="s">
        <v>8</v>
      </c>
      <c r="B90" s="9"/>
      <c r="C90" s="7"/>
      <c r="D90" s="9"/>
      <c r="E90" s="7"/>
      <c r="F90" s="4">
        <f t="shared" si="5"/>
        <v>0</v>
      </c>
    </row>
    <row r="91" spans="1:7">
      <c r="A91" s="2" t="s">
        <v>9</v>
      </c>
      <c r="B91" s="9"/>
      <c r="C91" s="7"/>
      <c r="D91" s="9"/>
      <c r="E91" s="7"/>
      <c r="F91" s="4">
        <f t="shared" si="5"/>
        <v>0</v>
      </c>
    </row>
    <row r="92" spans="1:7">
      <c r="A92" s="2" t="s">
        <v>10</v>
      </c>
      <c r="B92" s="9"/>
      <c r="C92" s="7"/>
      <c r="D92" s="64"/>
      <c r="E92" s="50"/>
      <c r="F92" s="4">
        <f t="shared" si="5"/>
        <v>0</v>
      </c>
    </row>
    <row r="93" spans="1:7" ht="13.5" thickBot="1">
      <c r="A93" s="3" t="s">
        <v>11</v>
      </c>
      <c r="B93" s="42"/>
      <c r="C93" s="11"/>
      <c r="D93" s="67"/>
      <c r="E93" s="49"/>
      <c r="F93" s="68">
        <f t="shared" si="5"/>
        <v>0</v>
      </c>
      <c r="G93" s="51"/>
    </row>
    <row r="94" spans="1:7">
      <c r="A94" s="26" t="s">
        <v>46</v>
      </c>
      <c r="B94" s="28">
        <f>AVERAGE(B82:B93)</f>
        <v>10407073.5</v>
      </c>
      <c r="C94" s="29">
        <f>AVERAGE(C82:C93)</f>
        <v>6091811</v>
      </c>
      <c r="D94" s="28">
        <f>SUM(D82:D93)</f>
        <v>14388598621.07</v>
      </c>
      <c r="E94" s="29">
        <f>SUM(E82:E93)</f>
        <v>29623292582</v>
      </c>
      <c r="F94" s="36">
        <f>SUM(F82:F93)</f>
        <v>44011891203.07</v>
      </c>
    </row>
    <row r="95" spans="1:7">
      <c r="A95" s="47" t="s">
        <v>47</v>
      </c>
      <c r="B95" s="46">
        <f>B94*100/B76</f>
        <v>100.02688157401941</v>
      </c>
      <c r="C95" s="45">
        <f>C94*100/C76</f>
        <v>99.9078641712196</v>
      </c>
      <c r="D95" s="46">
        <f>D94*100/D76</f>
        <v>26.806242606528674</v>
      </c>
      <c r="E95" s="45">
        <f>E94*100/E76</f>
        <v>17.216643053756002</v>
      </c>
      <c r="F95" s="48">
        <f>F94*100/F76</f>
        <v>19.496868916380379</v>
      </c>
    </row>
    <row r="96" spans="1:7" ht="13.5" thickBot="1">
      <c r="A96" s="43" t="s">
        <v>48</v>
      </c>
      <c r="B96" s="40">
        <f>B94*100/B58</f>
        <v>100.05446538088992</v>
      </c>
      <c r="C96" s="39">
        <f>C94*100/C58</f>
        <v>99.972172564018962</v>
      </c>
      <c r="D96" s="40">
        <f>D94*100/D58</f>
        <v>27.212639738645422</v>
      </c>
      <c r="E96" s="39">
        <f>E94*100/E58</f>
        <v>17.737357191609171</v>
      </c>
      <c r="F96" s="41">
        <f>F94*100/F58</f>
        <v>20.01582833005358</v>
      </c>
    </row>
    <row r="98" spans="1:6">
      <c r="A98" s="70" t="s">
        <v>50</v>
      </c>
      <c r="B98" s="70"/>
      <c r="C98" s="70"/>
      <c r="D98" s="70"/>
    </row>
    <row r="99" spans="1:6">
      <c r="F99" s="69"/>
    </row>
    <row r="100" spans="1:6">
      <c r="F100" s="69"/>
    </row>
  </sheetData>
  <mergeCells count="1">
    <mergeCell ref="A98:D98"/>
  </mergeCells>
  <phoneticPr fontId="2" type="noConversion"/>
  <printOptions horizontalCentered="1"/>
  <pageMargins left="0.11811023622047245" right="0.11811023622047245" top="0.74803149606299213" bottom="0.15748031496062992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prijmy_2014</vt:lpstr>
      <vt:lpstr>prijmy_2014!Oblast_tisku</vt:lpstr>
    </vt:vector>
  </TitlesOfParts>
  <Company>RBP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Lichoňová</dc:creator>
  <cp:lastModifiedBy>Martina</cp:lastModifiedBy>
  <cp:lastPrinted>2014-01-06T13:07:09Z</cp:lastPrinted>
  <dcterms:created xsi:type="dcterms:W3CDTF">2002-08-06T10:58:42Z</dcterms:created>
  <dcterms:modified xsi:type="dcterms:W3CDTF">2014-03-24T11:57:47Z</dcterms:modified>
</cp:coreProperties>
</file>